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uleschnaitsee-my.sharepoint.com/personal/r_braeu_schule-schnaitsee_de/Documents/Info/Excel/"/>
    </mc:Choice>
  </mc:AlternateContent>
  <xr:revisionPtr revIDLastSave="131" documentId="11_BBBE7A0D175721365954E2BE3E2F19C4EE1BD254" xr6:coauthVersionLast="47" xr6:coauthVersionMax="47" xr10:uidLastSave="{FC100026-75C1-414B-8040-CB8740DE281C}"/>
  <bookViews>
    <workbookView xWindow="-110" yWindow="-110" windowWidth="19420" windowHeight="10420" firstSheet="2" activeTab="4" xr2:uid="{00000000-000D-0000-FFFF-FFFF00000000}"/>
  </bookViews>
  <sheets>
    <sheet name="Qualirechner" sheetId="1" r:id="rId1"/>
    <sheet name="Mathe" sheetId="5" state="hidden" r:id="rId2"/>
    <sheet name="Qualirechner Externe" sheetId="3" r:id="rId3"/>
    <sheet name="Fächerwahl für Qualirechner" sheetId="2" r:id="rId4"/>
    <sheet name="Notenrechner mit Gewichtung" sheetId="4" r:id="rId5"/>
  </sheets>
  <definedNames>
    <definedName name="Noten">Tabelle1[Noten]</definedName>
    <definedName name="PF">Tabelle1[PF]</definedName>
    <definedName name="PFFünf">Tabelle1[PF5]</definedName>
    <definedName name="WPF">Tabelle1[WPF]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7" i="3" l="1"/>
  <c r="H9" i="1"/>
  <c r="H10" i="1"/>
  <c r="H8" i="1"/>
  <c r="I3" i="5"/>
  <c r="D3" i="5"/>
  <c r="D4" i="5"/>
  <c r="D5" i="5"/>
  <c r="D6" i="5"/>
  <c r="D7" i="5"/>
  <c r="D8" i="5"/>
  <c r="D9" i="5"/>
  <c r="C12" i="5" s="1"/>
  <c r="D10" i="5"/>
  <c r="D11" i="5"/>
  <c r="D2" i="5"/>
  <c r="F5" i="3"/>
  <c r="D3" i="4"/>
  <c r="D4" i="4"/>
  <c r="D5" i="4"/>
  <c r="D6" i="4"/>
  <c r="D7" i="4"/>
  <c r="D8" i="4"/>
  <c r="D9" i="4"/>
  <c r="E11" i="4"/>
  <c r="B11" i="4"/>
  <c r="D13" i="3"/>
  <c r="F9" i="3"/>
  <c r="F7" i="3"/>
  <c r="F8" i="3"/>
  <c r="F6" i="3"/>
  <c r="H11" i="3" l="1"/>
  <c r="D10" i="4"/>
  <c r="H5" i="1"/>
  <c r="H6" i="1"/>
  <c r="H14" i="3" l="1"/>
  <c r="H11" i="1"/>
  <c r="H7" i="1"/>
  <c r="H13" i="1" l="1"/>
  <c r="C19" i="1" l="1"/>
  <c r="H16" i="1"/>
</calcChain>
</file>

<file path=xl/sharedStrings.xml><?xml version="1.0" encoding="utf-8"?>
<sst xmlns="http://schemas.openxmlformats.org/spreadsheetml/2006/main" count="69" uniqueCount="49">
  <si>
    <t>Fach</t>
  </si>
  <si>
    <t>Mathe</t>
  </si>
  <si>
    <t>Deutsch</t>
  </si>
  <si>
    <t>PF</t>
  </si>
  <si>
    <t>WPF</t>
  </si>
  <si>
    <t>PF5</t>
  </si>
  <si>
    <t>Noten</t>
  </si>
  <si>
    <t>Englisch</t>
  </si>
  <si>
    <t>Technik</t>
  </si>
  <si>
    <t>Informatik</t>
  </si>
  <si>
    <t>Soziales</t>
  </si>
  <si>
    <t>Religion</t>
  </si>
  <si>
    <t>Wirtschaft</t>
  </si>
  <si>
    <t>Sport</t>
  </si>
  <si>
    <t>Kunsterziehung</t>
  </si>
  <si>
    <t>Musik</t>
  </si>
  <si>
    <t>bitte wählen</t>
  </si>
  <si>
    <t>Faktor</t>
  </si>
  <si>
    <t>Prüfungs
note</t>
  </si>
  <si>
    <t>Jahresortgangs
note</t>
  </si>
  <si>
    <t>Punkte</t>
  </si>
  <si>
    <t>Gesamtpunkte</t>
  </si>
  <si>
    <t>Qualirechner</t>
  </si>
  <si>
    <t>Notendurchschnitt</t>
  </si>
  <si>
    <t>Ethik</t>
  </si>
  <si>
    <t>Datum</t>
  </si>
  <si>
    <t>Durchschnitt</t>
  </si>
  <si>
    <t>alle gleich gewichtet</t>
  </si>
  <si>
    <t>mit unterschiedl. Gewichtung</t>
  </si>
  <si>
    <t>Faktor (Gewichtung)</t>
  </si>
  <si>
    <t>Ex</t>
  </si>
  <si>
    <t>gr. Probe</t>
  </si>
  <si>
    <t>mdl</t>
  </si>
  <si>
    <t>ganz große Pr.</t>
  </si>
  <si>
    <t>Notenpunkte</t>
  </si>
  <si>
    <t>Note</t>
  </si>
  <si>
    <t>Gewichtung</t>
  </si>
  <si>
    <t>Mein Durchschnitt:</t>
  </si>
  <si>
    <t>NT</t>
  </si>
  <si>
    <t>GPG</t>
  </si>
  <si>
    <t>WiB</t>
  </si>
  <si>
    <t>Buchführung</t>
  </si>
  <si>
    <t>IdiG</t>
  </si>
  <si>
    <t>Projekt</t>
  </si>
  <si>
    <t>-</t>
  </si>
  <si>
    <t>Spalte1</t>
  </si>
  <si>
    <t>bitte Fach wählen</t>
  </si>
  <si>
    <t>Qualirechner für Externe TN</t>
  </si>
  <si>
    <t>2 aus drei 
Fächern sind 
zu wählen
E/NT/GPG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</si>
</sst>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26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2"/>
      <color theme="1"/>
      <name val="Arial"/>
    </font>
    <font>
      <b/>
      <sz val="20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5" borderId="0" xfId="0" applyFill="1"/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0" fillId="2" borderId="10" xfId="0" applyFill="1" applyBorder="1"/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6" borderId="0" xfId="0" applyFont="1" applyFill="1" applyAlignment="1">
      <alignment vertical="center"/>
    </xf>
    <xf numFmtId="0" fontId="0" fillId="6" borderId="13" xfId="0" applyFill="1" applyBorder="1" applyAlignment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5" fillId="0" borderId="0" xfId="0" applyFont="1" applyFill="1" applyBorder="1" applyAlignment="1"/>
    <xf numFmtId="2" fontId="0" fillId="0" borderId="0" xfId="0" applyNumberFormat="1"/>
    <xf numFmtId="0" fontId="10" fillId="0" borderId="0" xfId="0" applyFont="1"/>
    <xf numFmtId="0" fontId="11" fillId="0" borderId="0" xfId="0" applyFont="1"/>
    <xf numFmtId="0" fontId="12" fillId="0" borderId="0" xfId="0" applyFont="1"/>
    <xf numFmtId="4" fontId="0" fillId="0" borderId="0" xfId="0" applyNumberFormat="1"/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11" xfId="0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7" xfId="0" applyFill="1" applyBorder="1" applyProtection="1">
      <protection locked="0"/>
    </xf>
    <xf numFmtId="2" fontId="14" fillId="6" borderId="1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3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2" fontId="8" fillId="6" borderId="1" xfId="0" applyNumberFormat="1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7" fillId="0" borderId="0" xfId="0" applyFont="1"/>
    <xf numFmtId="0" fontId="7" fillId="4" borderId="16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0" fillId="8" borderId="0" xfId="0" applyFill="1"/>
    <xf numFmtId="0" fontId="0" fillId="9" borderId="17" xfId="0" applyFill="1" applyBorder="1" applyAlignment="1">
      <alignment horizontal="center" wrapText="1"/>
    </xf>
    <xf numFmtId="0" fontId="0" fillId="9" borderId="10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/>
    </xf>
    <xf numFmtId="0" fontId="0" fillId="10" borderId="0" xfId="0" applyFill="1"/>
    <xf numFmtId="0" fontId="0" fillId="10" borderId="7" xfId="0" applyFill="1" applyBorder="1" applyAlignment="1">
      <alignment horizontal="center" vertical="center"/>
    </xf>
    <xf numFmtId="0" fontId="0" fillId="9" borderId="10" xfId="0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center" vertical="center" wrapText="1"/>
      <protection locked="0"/>
    </xf>
  </cellXfs>
  <cellStyles count="1">
    <cellStyle name="Standard" xfId="0" builtinId="0"/>
  </cellStyles>
  <dxfs count="15">
    <dxf>
      <font>
        <color rgb="FF00B050"/>
      </font>
    </dxf>
    <dxf>
      <font>
        <color rgb="FFFF0000"/>
      </font>
    </dxf>
    <dxf>
      <font>
        <b val="0"/>
        <i/>
        <color rgb="FFFFC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2" formatCode="0.00"/>
      <fill>
        <patternFill>
          <bgColor rgb="FFD8F775"/>
        </patternFill>
      </fill>
      <border>
        <left style="thin">
          <color theme="8" tint="-0.499984740745262"/>
        </left>
        <right style="thin">
          <color theme="8" tint="-0.499984740745262"/>
        </right>
        <top style="thin">
          <color theme="8" tint="-0.499984740745262"/>
        </top>
        <bottom style="thin">
          <color theme="8" tint="-0.499984740745262"/>
        </bottom>
        <vertical/>
        <horizontal/>
      </border>
    </dxf>
    <dxf>
      <font>
        <color rgb="FF00B050"/>
      </font>
    </dxf>
    <dxf>
      <font>
        <color rgb="FFFF0000"/>
      </font>
    </dxf>
    <dxf>
      <font>
        <b val="0"/>
        <i/>
        <color rgb="FFFFC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2" formatCode="0.00"/>
      <fill>
        <patternFill>
          <bgColor rgb="FFD8F775"/>
        </patternFill>
      </fill>
      <border>
        <left style="thin">
          <color theme="8" tint="-0.499984740745262"/>
        </left>
        <right style="thin">
          <color theme="8" tint="-0.499984740745262"/>
        </right>
        <top style="thin">
          <color theme="8" tint="-0.499984740745262"/>
        </top>
        <bottom style="thin">
          <color theme="8" tint="-0.499984740745262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bottom" textRotation="0" wrapText="0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9" defaultPivotStyle="PivotStyleLight16"/>
  <colors>
    <mruColors>
      <color rgb="FFD8F7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:E9" totalsRowShown="0" headerRowDxfId="14" dataDxfId="13">
  <autoFilter ref="A1:E9" xr:uid="{00000000-0009-0000-0100-000001000000}"/>
  <tableColumns count="5">
    <tableColumn id="1" xr3:uid="{00000000-0010-0000-0000-000001000000}" name="PF" dataDxfId="12"/>
    <tableColumn id="2" xr3:uid="{00000000-0010-0000-0000-000002000000}" name="WPF" dataDxfId="11"/>
    <tableColumn id="3" xr3:uid="{00000000-0010-0000-0000-000003000000}" name="PF5" dataDxfId="10"/>
    <tableColumn id="4" xr3:uid="{00000000-0010-0000-0000-000004000000}" name="Noten" dataDxfId="9"/>
    <tableColumn id="5" xr3:uid="{509562D3-115F-42C6-B6C8-8D40F94F4B18}" name="Spalte1" dataDxfId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0"/>
  <sheetViews>
    <sheetView zoomScale="70" zoomScaleNormal="70" workbookViewId="0">
      <selection activeCell="F8" sqref="F8:G10"/>
    </sheetView>
  </sheetViews>
  <sheetFormatPr baseColWidth="10" defaultRowHeight="14.5" x14ac:dyDescent="0.35"/>
  <cols>
    <col min="2" max="2" width="14.1796875" customWidth="1"/>
    <col min="4" max="4" width="21.7265625" customWidth="1"/>
    <col min="5" max="5" width="6.26953125" customWidth="1"/>
    <col min="6" max="6" width="20.26953125" customWidth="1"/>
    <col min="7" max="7" width="5.81640625" customWidth="1"/>
    <col min="8" max="8" width="24.453125" customWidth="1"/>
  </cols>
  <sheetData>
    <row r="1" spans="2:9" ht="15" thickBot="1" x14ac:dyDescent="0.4"/>
    <row r="2" spans="2:9" ht="15" customHeight="1" thickTop="1" x14ac:dyDescent="0.35">
      <c r="C2" s="37" t="s">
        <v>22</v>
      </c>
      <c r="D2" s="38"/>
      <c r="E2" s="38"/>
      <c r="F2" s="38"/>
      <c r="G2" s="38"/>
      <c r="H2" s="39"/>
    </row>
    <row r="3" spans="2:9" ht="15" thickBot="1" x14ac:dyDescent="0.4">
      <c r="C3" s="40"/>
      <c r="D3" s="41"/>
      <c r="E3" s="42"/>
      <c r="F3" s="41"/>
      <c r="G3" s="41"/>
      <c r="H3" s="43"/>
      <c r="I3" s="5"/>
    </row>
    <row r="4" spans="2:9" ht="37.5" customHeight="1" thickTop="1" x14ac:dyDescent="0.35">
      <c r="C4" s="8" t="s">
        <v>0</v>
      </c>
      <c r="D4" s="9" t="s">
        <v>19</v>
      </c>
      <c r="E4" s="16" t="s">
        <v>17</v>
      </c>
      <c r="F4" s="9" t="s">
        <v>18</v>
      </c>
      <c r="G4" s="10" t="s">
        <v>17</v>
      </c>
      <c r="H4" s="14" t="s">
        <v>20</v>
      </c>
      <c r="I4" s="4"/>
    </row>
    <row r="5" spans="2:9" ht="31.5" customHeight="1" x14ac:dyDescent="0.35">
      <c r="C5" s="11" t="s">
        <v>1</v>
      </c>
      <c r="D5" s="32">
        <v>4</v>
      </c>
      <c r="E5" s="15">
        <v>2</v>
      </c>
      <c r="F5" s="32">
        <v>2</v>
      </c>
      <c r="G5" s="12">
        <v>2</v>
      </c>
      <c r="H5" s="17">
        <f t="shared" ref="H5:H7" si="0">IF(OR(D5="",F5=""),"Noten nicht vollständig eingetragen",D5*E5+F5*G5)</f>
        <v>12</v>
      </c>
    </row>
    <row r="6" spans="2:9" ht="30.75" customHeight="1" x14ac:dyDescent="0.35">
      <c r="C6" s="11" t="s">
        <v>2</v>
      </c>
      <c r="D6" s="32">
        <v>3</v>
      </c>
      <c r="E6" s="15">
        <v>2</v>
      </c>
      <c r="F6" s="32">
        <v>3</v>
      </c>
      <c r="G6" s="12">
        <v>2</v>
      </c>
      <c r="H6" s="17">
        <f t="shared" si="0"/>
        <v>12</v>
      </c>
    </row>
    <row r="7" spans="2:9" ht="31.5" customHeight="1" x14ac:dyDescent="0.35">
      <c r="B7" t="s">
        <v>16</v>
      </c>
      <c r="C7" s="34" t="s">
        <v>38</v>
      </c>
      <c r="D7" s="32">
        <v>3</v>
      </c>
      <c r="E7" s="15">
        <v>2</v>
      </c>
      <c r="F7" s="32">
        <v>3</v>
      </c>
      <c r="G7" s="21">
        <v>2</v>
      </c>
      <c r="H7" s="17">
        <f t="shared" si="0"/>
        <v>12</v>
      </c>
    </row>
    <row r="8" spans="2:9" ht="33.75" customHeight="1" x14ac:dyDescent="0.35">
      <c r="C8" s="11" t="s">
        <v>40</v>
      </c>
      <c r="D8" s="32">
        <v>2</v>
      </c>
      <c r="E8" s="15">
        <v>1</v>
      </c>
      <c r="F8" s="47" t="s">
        <v>44</v>
      </c>
      <c r="G8" s="48"/>
      <c r="H8" s="17">
        <f>IF(OR(D8=""),"Noten nicht vollständig eingetragen",D8*E8)</f>
        <v>2</v>
      </c>
    </row>
    <row r="9" spans="2:9" ht="33.75" customHeight="1" x14ac:dyDescent="0.35">
      <c r="C9" s="11" t="s">
        <v>43</v>
      </c>
      <c r="D9" s="32">
        <v>2</v>
      </c>
      <c r="E9" s="15">
        <v>2</v>
      </c>
      <c r="F9" s="47"/>
      <c r="G9" s="48"/>
      <c r="H9" s="17">
        <f t="shared" ref="H9:H10" si="1">IF(OR(D9=""),"Noten nicht vollständig eingetragen",D9*E9)</f>
        <v>4</v>
      </c>
    </row>
    <row r="10" spans="2:9" ht="35.25" customHeight="1" x14ac:dyDescent="0.35">
      <c r="B10" t="s">
        <v>16</v>
      </c>
      <c r="C10" s="34" t="s">
        <v>8</v>
      </c>
      <c r="D10" s="32">
        <v>3</v>
      </c>
      <c r="E10" s="15">
        <v>1</v>
      </c>
      <c r="F10" s="47"/>
      <c r="G10" s="48"/>
      <c r="H10" s="17">
        <f t="shared" si="1"/>
        <v>3</v>
      </c>
    </row>
    <row r="11" spans="2:9" ht="33" customHeight="1" thickBot="1" x14ac:dyDescent="0.4">
      <c r="B11" t="s">
        <v>16</v>
      </c>
      <c r="C11" s="35" t="s">
        <v>9</v>
      </c>
      <c r="D11" s="33">
        <v>3</v>
      </c>
      <c r="E11" s="15">
        <v>1</v>
      </c>
      <c r="F11" s="33">
        <v>4</v>
      </c>
      <c r="G11" s="31">
        <v>1</v>
      </c>
      <c r="H11" s="17">
        <f t="shared" ref="H11" si="2">IF(OR(D11="",F11=""),"Noten nicht vollständig eingetragen",D11*E11+F11*G11)</f>
        <v>7</v>
      </c>
    </row>
    <row r="12" spans="2:9" ht="15" thickTop="1" x14ac:dyDescent="0.35">
      <c r="D12" s="6"/>
      <c r="E12" s="6"/>
      <c r="F12" s="6"/>
      <c r="G12" s="6"/>
    </row>
    <row r="13" spans="2:9" x14ac:dyDescent="0.35">
      <c r="D13" s="7"/>
      <c r="F13" s="45" t="s">
        <v>21</v>
      </c>
      <c r="G13" s="46"/>
      <c r="H13" s="45">
        <f>SUM(H5:H11)</f>
        <v>52</v>
      </c>
    </row>
    <row r="14" spans="2:9" x14ac:dyDescent="0.35">
      <c r="F14" s="46"/>
      <c r="G14" s="46"/>
      <c r="H14" s="45"/>
    </row>
    <row r="16" spans="2:9" ht="15" customHeight="1" x14ac:dyDescent="0.35">
      <c r="F16" s="18" t="s">
        <v>23</v>
      </c>
      <c r="G16" s="19"/>
      <c r="H16" s="36">
        <f>H13/18</f>
        <v>2.8888888888888888</v>
      </c>
    </row>
    <row r="17" spans="3:8" ht="15" customHeight="1" x14ac:dyDescent="0.35">
      <c r="F17" s="18"/>
      <c r="G17" s="19"/>
      <c r="H17" s="36"/>
    </row>
    <row r="19" spans="3:8" x14ac:dyDescent="0.35">
      <c r="C19" s="44" t="str">
        <f>IF(H13&lt;=27,"Spitzenquali, bravo!",IF(H13&lt;=45,"Gute Leistung, Gratulation!",IF(H13&lt;=55,"bestanden","leider nicht bestanden")))</f>
        <v>bestanden</v>
      </c>
      <c r="D19" s="44"/>
      <c r="E19" s="44"/>
      <c r="F19" s="44"/>
      <c r="G19" s="44"/>
      <c r="H19" s="44"/>
    </row>
    <row r="20" spans="3:8" x14ac:dyDescent="0.35">
      <c r="C20" s="44"/>
      <c r="D20" s="44"/>
      <c r="E20" s="44"/>
      <c r="F20" s="44"/>
      <c r="G20" s="44"/>
      <c r="H20" s="44"/>
    </row>
  </sheetData>
  <sheetProtection algorithmName="SHA-512" hashValue="u60vzrm0tcdKu9jzk7UjEjSlXvIKqk3ZUDnLKpFUA8VglqfzVepfEKpjt/io8wNIrrgojveXWRsnCgma0NWFRw==" saltValue="KvZev30bC/PYFwNGaUy1vg==" spinCount="100000" sheet="1" objects="1" scenarios="1"/>
  <mergeCells count="6">
    <mergeCell ref="H16:H17"/>
    <mergeCell ref="C2:H3"/>
    <mergeCell ref="C19:H20"/>
    <mergeCell ref="H13:H14"/>
    <mergeCell ref="F13:G14"/>
    <mergeCell ref="F8:G10"/>
  </mergeCells>
  <conditionalFormatting sqref="C19:H20">
    <cfRule type="containsText" dxfId="7" priority="1" operator="containsText" text="Spitzenquali, bravo">
      <formula>NOT(ISERROR(SEARCH("Spitzenquali, bravo",C19)))</formula>
    </cfRule>
    <cfRule type="containsText" dxfId="6" priority="2" operator="containsText" text="Gute Leistung, Gratulation">
      <formula>NOT(ISERROR(SEARCH("Gute Leistung, Gratulation",C19)))</formula>
    </cfRule>
    <cfRule type="containsText" dxfId="5" priority="3" operator="containsText" text="leider nicht bestanden">
      <formula>NOT(ISERROR(SEARCH("leider nicht bestanden",C19)))</formula>
    </cfRule>
    <cfRule type="containsText" dxfId="4" priority="4" operator="containsText" text="bestanden">
      <formula>NOT(ISERROR(SEARCH("bestanden",C19)))</formula>
    </cfRule>
  </conditionalFormatting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'Fächerwahl für Qualirechner'!$B$2:$B$4</xm:f>
          </x14:formula1>
          <xm:sqref>C10</xm:sqref>
        </x14:dataValidation>
        <x14:dataValidation type="list" allowBlank="1" showInputMessage="1" showErrorMessage="1" xr:uid="{00000000-0002-0000-0000-000001000000}">
          <x14:formula1>
            <xm:f>'Fächerwahl für Qualirechner'!$C$2:$C$9</xm:f>
          </x14:formula1>
          <xm:sqref>C11</xm:sqref>
        </x14:dataValidation>
        <x14:dataValidation type="list" allowBlank="1" showInputMessage="1" showErrorMessage="1" xr:uid="{00000000-0002-0000-0000-000002000000}">
          <x14:formula1>
            <xm:f>'Fächerwahl für Qualirechner'!$D$2:$D$7</xm:f>
          </x14:formula1>
          <xm:sqref>D5:D11</xm:sqref>
        </x14:dataValidation>
        <x14:dataValidation type="list" allowBlank="1" showInputMessage="1" showErrorMessage="1" xr:uid="{00000000-0002-0000-0000-000003000000}">
          <x14:formula1>
            <xm:f>'Fächerwahl für Qualirechner'!$A2:$A4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sqref="A1:D12"/>
    </sheetView>
  </sheetViews>
  <sheetFormatPr baseColWidth="10" defaultRowHeight="14.5" x14ac:dyDescent="0.35"/>
  <sheetData>
    <row r="1" spans="1:9" x14ac:dyDescent="0.35">
      <c r="A1" t="s">
        <v>25</v>
      </c>
      <c r="B1" t="s">
        <v>35</v>
      </c>
      <c r="C1" t="s">
        <v>36</v>
      </c>
      <c r="D1" t="s">
        <v>34</v>
      </c>
    </row>
    <row r="2" spans="1:9" x14ac:dyDescent="0.35">
      <c r="B2">
        <v>2</v>
      </c>
      <c r="C2">
        <v>2</v>
      </c>
      <c r="D2">
        <f>B2*C2</f>
        <v>4</v>
      </c>
    </row>
    <row r="3" spans="1:9" x14ac:dyDescent="0.35">
      <c r="D3">
        <f t="shared" ref="D3:D11" si="0">B3*C3</f>
        <v>0</v>
      </c>
      <c r="I3" t="e">
        <f>Summenprodukt</f>
        <v>#NAME?</v>
      </c>
    </row>
    <row r="4" spans="1:9" x14ac:dyDescent="0.35">
      <c r="D4">
        <f t="shared" si="0"/>
        <v>0</v>
      </c>
    </row>
    <row r="5" spans="1:9" x14ac:dyDescent="0.35">
      <c r="D5">
        <f t="shared" si="0"/>
        <v>0</v>
      </c>
    </row>
    <row r="6" spans="1:9" x14ac:dyDescent="0.35">
      <c r="B6">
        <v>1</v>
      </c>
      <c r="C6">
        <v>1</v>
      </c>
      <c r="D6">
        <f t="shared" si="0"/>
        <v>1</v>
      </c>
    </row>
    <row r="7" spans="1:9" x14ac:dyDescent="0.35">
      <c r="D7">
        <f t="shared" si="0"/>
        <v>0</v>
      </c>
    </row>
    <row r="8" spans="1:9" x14ac:dyDescent="0.35">
      <c r="D8">
        <f t="shared" si="0"/>
        <v>0</v>
      </c>
    </row>
    <row r="9" spans="1:9" x14ac:dyDescent="0.35">
      <c r="D9">
        <f t="shared" si="0"/>
        <v>0</v>
      </c>
    </row>
    <row r="10" spans="1:9" x14ac:dyDescent="0.35">
      <c r="D10">
        <f t="shared" si="0"/>
        <v>0</v>
      </c>
    </row>
    <row r="11" spans="1:9" x14ac:dyDescent="0.35">
      <c r="D11">
        <f t="shared" si="0"/>
        <v>0</v>
      </c>
    </row>
    <row r="12" spans="1:9" x14ac:dyDescent="0.35">
      <c r="A12" t="s">
        <v>37</v>
      </c>
      <c r="C12" s="24">
        <f>SUM(D2:D11)/SUM(C2:C11)</f>
        <v>1.6666666666666667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18"/>
  <sheetViews>
    <sheetView zoomScale="85" zoomScaleNormal="85" workbookViewId="0">
      <selection activeCell="C17" sqref="C17:H18"/>
    </sheetView>
  </sheetViews>
  <sheetFormatPr baseColWidth="10" defaultRowHeight="14.5" x14ac:dyDescent="0.35"/>
  <cols>
    <col min="2" max="2" width="16.1796875" customWidth="1"/>
    <col min="4" max="4" width="30.1796875" customWidth="1"/>
  </cols>
  <sheetData>
    <row r="1" spans="2:8" ht="15" thickBot="1" x14ac:dyDescent="0.4"/>
    <row r="2" spans="2:8" ht="15.75" customHeight="1" thickTop="1" x14ac:dyDescent="0.75">
      <c r="C2" s="50" t="s">
        <v>47</v>
      </c>
      <c r="D2" s="51"/>
      <c r="E2" s="51"/>
      <c r="F2" s="51"/>
      <c r="G2" s="23"/>
      <c r="H2" s="23"/>
    </row>
    <row r="3" spans="2:8" ht="15.75" customHeight="1" thickBot="1" x14ac:dyDescent="0.8">
      <c r="C3" s="52"/>
      <c r="D3" s="53"/>
      <c r="E3" s="53"/>
      <c r="F3" s="53"/>
      <c r="G3" s="23"/>
      <c r="H3" s="23"/>
    </row>
    <row r="4" spans="2:8" s="54" customFormat="1" ht="14" thickTop="1" thickBot="1" x14ac:dyDescent="0.35">
      <c r="C4" s="55" t="s">
        <v>0</v>
      </c>
      <c r="D4" s="56" t="s">
        <v>35</v>
      </c>
      <c r="E4" s="56" t="s">
        <v>17</v>
      </c>
      <c r="F4" s="56" t="s">
        <v>34</v>
      </c>
      <c r="G4" s="57"/>
      <c r="H4" s="57"/>
    </row>
    <row r="5" spans="2:8" ht="29" thickTop="1" x14ac:dyDescent="0.35">
      <c r="C5" s="22" t="s">
        <v>1</v>
      </c>
      <c r="D5" s="65">
        <v>2</v>
      </c>
      <c r="E5" s="10">
        <v>2</v>
      </c>
      <c r="F5" s="14">
        <f>D5*E5</f>
        <v>4</v>
      </c>
    </row>
    <row r="6" spans="2:8" ht="28.5" x14ac:dyDescent="0.35">
      <c r="C6" s="22" t="s">
        <v>2</v>
      </c>
      <c r="D6" s="32">
        <v>2</v>
      </c>
      <c r="E6" s="12">
        <v>2</v>
      </c>
      <c r="F6" s="14">
        <f>D6*E6</f>
        <v>4</v>
      </c>
    </row>
    <row r="7" spans="2:8" ht="28.5" x14ac:dyDescent="0.35">
      <c r="B7" s="59" t="s">
        <v>48</v>
      </c>
      <c r="C7" s="64" t="s">
        <v>7</v>
      </c>
      <c r="D7" s="32">
        <v>2</v>
      </c>
      <c r="E7" s="12">
        <v>2</v>
      </c>
      <c r="F7" s="14">
        <f t="shared" ref="F7:F8" si="0">D7*E7</f>
        <v>4</v>
      </c>
    </row>
    <row r="8" spans="2:8" ht="28.5" x14ac:dyDescent="0.35">
      <c r="B8" s="61"/>
      <c r="C8" s="60" t="s">
        <v>38</v>
      </c>
      <c r="D8" s="32">
        <v>4</v>
      </c>
      <c r="E8" s="20">
        <v>2</v>
      </c>
      <c r="F8" s="14">
        <f t="shared" si="0"/>
        <v>8</v>
      </c>
    </row>
    <row r="9" spans="2:8" ht="29" thickBot="1" x14ac:dyDescent="0.4">
      <c r="B9" s="62" t="s">
        <v>46</v>
      </c>
      <c r="C9" s="63" t="s">
        <v>15</v>
      </c>
      <c r="D9" s="33">
        <v>4</v>
      </c>
      <c r="E9" s="13">
        <v>1</v>
      </c>
      <c r="F9" s="14">
        <f t="shared" ref="F9" si="1">D9*E9</f>
        <v>4</v>
      </c>
    </row>
    <row r="10" spans="2:8" ht="15" thickTop="1" x14ac:dyDescent="0.35">
      <c r="D10" s="6"/>
      <c r="E10" s="6"/>
      <c r="F10" s="6"/>
      <c r="G10" s="6"/>
    </row>
    <row r="11" spans="2:8" x14ac:dyDescent="0.35">
      <c r="D11" s="58"/>
      <c r="F11" s="45" t="s">
        <v>21</v>
      </c>
      <c r="G11" s="46"/>
      <c r="H11" s="45">
        <f>SUM(F5:F9)</f>
        <v>24</v>
      </c>
    </row>
    <row r="12" spans="2:8" x14ac:dyDescent="0.35">
      <c r="F12" s="46"/>
      <c r="G12" s="46"/>
      <c r="H12" s="45"/>
    </row>
    <row r="13" spans="2:8" x14ac:dyDescent="0.35">
      <c r="D13" s="24">
        <f>SUM(D5:D9)/COUNT(D5:D9)</f>
        <v>2.8</v>
      </c>
    </row>
    <row r="14" spans="2:8" ht="18.5" x14ac:dyDescent="0.35">
      <c r="F14" s="18" t="s">
        <v>23</v>
      </c>
      <c r="G14" s="19"/>
      <c r="H14" s="49">
        <f>H11/9</f>
        <v>2.6666666666666665</v>
      </c>
    </row>
    <row r="15" spans="2:8" ht="18.5" x14ac:dyDescent="0.35">
      <c r="F15" s="18"/>
      <c r="G15" s="19"/>
      <c r="H15" s="49"/>
    </row>
    <row r="17" spans="3:8" x14ac:dyDescent="0.35">
      <c r="C17" s="44" t="str">
        <f>IF(H11&lt;=15,"Spitzenquali, bravo!",IF(H11&lt;=24,"Gute Leistung, Gratulation!",IF(H11&lt;=55,"bestanden","leider nicht bestanden")))</f>
        <v>Gute Leistung, Gratulation!</v>
      </c>
      <c r="D17" s="44"/>
      <c r="E17" s="44"/>
      <c r="F17" s="44"/>
      <c r="G17" s="44"/>
      <c r="H17" s="44"/>
    </row>
    <row r="18" spans="3:8" x14ac:dyDescent="0.35">
      <c r="C18" s="44"/>
      <c r="D18" s="44"/>
      <c r="E18" s="44"/>
      <c r="F18" s="44"/>
      <c r="G18" s="44"/>
      <c r="H18" s="44"/>
    </row>
  </sheetData>
  <sheetProtection algorithmName="SHA-512" hashValue="6Q4mQUPECPwCBu4bHLU1UqQKBeSDY1YaCCgq62zas1O3QWzZQLXI+paq2VW29AWRJIjHdSi6MZmE1E3/xALH+w==" saltValue="QWCpd3ZM7ZBAtVTmWmkQZg==" spinCount="100000" sheet="1" objects="1" scenarios="1"/>
  <mergeCells count="6">
    <mergeCell ref="B7:B8"/>
    <mergeCell ref="H14:H15"/>
    <mergeCell ref="C17:H18"/>
    <mergeCell ref="C2:F3"/>
    <mergeCell ref="F11:G12"/>
    <mergeCell ref="H11:H12"/>
  </mergeCells>
  <conditionalFormatting sqref="C17:H18">
    <cfRule type="containsText" dxfId="3" priority="1" operator="containsText" text="Spitzenquali, bravo">
      <formula>NOT(ISERROR(SEARCH("Spitzenquali, bravo",C17)))</formula>
    </cfRule>
    <cfRule type="containsText" dxfId="2" priority="2" operator="containsText" text="Gute Leistung, Gratulation">
      <formula>NOT(ISERROR(SEARCH("Gute Leistung, Gratulation",C17)))</formula>
    </cfRule>
    <cfRule type="containsText" dxfId="1" priority="3" operator="containsText" text="leider nicht bestanden">
      <formula>NOT(ISERROR(SEARCH("leider nicht bestanden",C17)))</formula>
    </cfRule>
    <cfRule type="containsText" dxfId="0" priority="4" operator="containsText" text="bestanden">
      <formula>NOT(ISERROR(SEARCH("bestanden",C17)))</formula>
    </cfRule>
  </conditionalFormatting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400-000000000000}">
          <x14:formula1>
            <xm:f>'Fächerwahl für Qualirechner'!$C$2:$C$9</xm:f>
          </x14:formula1>
          <xm:sqref>C9</xm:sqref>
        </x14:dataValidation>
        <x14:dataValidation type="list" allowBlank="1" showInputMessage="1" showErrorMessage="1" xr:uid="{00000000-0002-0000-0400-000002000000}">
          <x14:formula1>
            <xm:f>'Fächerwahl für Qualirechner'!$A2:$A9</xm:f>
          </x14:formula1>
          <xm:sqref>C7</xm:sqref>
        </x14:dataValidation>
        <x14:dataValidation type="list" allowBlank="1" showInputMessage="1" showErrorMessage="1" xr:uid="{89A3AF57-96F3-4AB8-99A0-EFDD7B808219}">
          <x14:formula1>
            <xm:f>'Fächerwahl für Qualirechner'!$A2:$A10</xm:f>
          </x14:formula1>
          <xm:sqref>C8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activeCell="F4" sqref="F4"/>
    </sheetView>
  </sheetViews>
  <sheetFormatPr baseColWidth="10" defaultRowHeight="14.5" x14ac:dyDescent="0.35"/>
  <sheetData>
    <row r="1" spans="1:5" ht="15.5" x14ac:dyDescent="0.35">
      <c r="A1" s="1" t="s">
        <v>3</v>
      </c>
      <c r="B1" s="1" t="s">
        <v>4</v>
      </c>
      <c r="C1" s="1" t="s">
        <v>5</v>
      </c>
      <c r="D1" s="2" t="s">
        <v>6</v>
      </c>
      <c r="E1" s="29" t="s">
        <v>45</v>
      </c>
    </row>
    <row r="2" spans="1:5" ht="15.5" x14ac:dyDescent="0.35">
      <c r="A2" s="3" t="s">
        <v>7</v>
      </c>
      <c r="B2" s="1" t="s">
        <v>8</v>
      </c>
      <c r="C2" s="1" t="s">
        <v>9</v>
      </c>
      <c r="D2" s="2">
        <v>1</v>
      </c>
      <c r="E2" s="29"/>
    </row>
    <row r="3" spans="1:5" ht="15.5" x14ac:dyDescent="0.35">
      <c r="A3" s="3" t="s">
        <v>38</v>
      </c>
      <c r="B3" s="1" t="s">
        <v>10</v>
      </c>
      <c r="C3" s="1" t="s">
        <v>11</v>
      </c>
      <c r="D3" s="2">
        <v>2</v>
      </c>
      <c r="E3" s="29"/>
    </row>
    <row r="4" spans="1:5" ht="15.5" x14ac:dyDescent="0.35">
      <c r="A4" s="3" t="s">
        <v>39</v>
      </c>
      <c r="B4" s="1" t="s">
        <v>12</v>
      </c>
      <c r="C4" s="1" t="s">
        <v>13</v>
      </c>
      <c r="D4" s="2">
        <v>3</v>
      </c>
      <c r="E4" s="29"/>
    </row>
    <row r="5" spans="1:5" ht="15.5" x14ac:dyDescent="0.35">
      <c r="A5" s="1"/>
      <c r="B5" s="1"/>
      <c r="C5" s="1" t="s">
        <v>14</v>
      </c>
      <c r="D5" s="2">
        <v>4</v>
      </c>
      <c r="E5" s="29"/>
    </row>
    <row r="6" spans="1:5" ht="15.5" x14ac:dyDescent="0.35">
      <c r="A6" s="1"/>
      <c r="B6" s="1"/>
      <c r="C6" s="1" t="s">
        <v>15</v>
      </c>
      <c r="D6" s="2">
        <v>5</v>
      </c>
      <c r="E6" s="29"/>
    </row>
    <row r="7" spans="1:5" ht="15.5" x14ac:dyDescent="0.35">
      <c r="A7" s="1"/>
      <c r="B7" s="1"/>
      <c r="C7" s="1" t="s">
        <v>24</v>
      </c>
      <c r="D7" s="2">
        <v>6</v>
      </c>
      <c r="E7" s="29"/>
    </row>
    <row r="8" spans="1:5" ht="15.5" x14ac:dyDescent="0.35">
      <c r="A8" s="29"/>
      <c r="B8" s="29"/>
      <c r="C8" s="29" t="s">
        <v>41</v>
      </c>
      <c r="D8" s="30"/>
      <c r="E8" s="29"/>
    </row>
    <row r="9" spans="1:5" ht="15.5" x14ac:dyDescent="0.35">
      <c r="A9" s="29"/>
      <c r="B9" s="29"/>
      <c r="C9" s="29" t="s">
        <v>42</v>
      </c>
      <c r="D9" s="30"/>
      <c r="E9" s="29"/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E11"/>
  <sheetViews>
    <sheetView tabSelected="1" zoomScale="190" zoomScaleNormal="190" workbookViewId="0">
      <selection activeCell="E3" sqref="E3"/>
    </sheetView>
  </sheetViews>
  <sheetFormatPr baseColWidth="10" defaultRowHeight="14.5" x14ac:dyDescent="0.35"/>
  <cols>
    <col min="1" max="1" width="14.453125" customWidth="1"/>
    <col min="2" max="2" width="19.453125" bestFit="1" customWidth="1"/>
    <col min="3" max="3" width="26.26953125" customWidth="1"/>
  </cols>
  <sheetData>
    <row r="2" spans="1:5" x14ac:dyDescent="0.35">
      <c r="A2" t="s">
        <v>25</v>
      </c>
      <c r="B2" t="s">
        <v>7</v>
      </c>
      <c r="C2" t="s">
        <v>29</v>
      </c>
      <c r="D2" t="s">
        <v>34</v>
      </c>
    </row>
    <row r="3" spans="1:5" x14ac:dyDescent="0.35">
      <c r="A3" t="s">
        <v>31</v>
      </c>
      <c r="B3" s="26">
        <v>3</v>
      </c>
      <c r="C3">
        <v>2</v>
      </c>
      <c r="D3">
        <f>C3*B3</f>
        <v>6</v>
      </c>
      <c r="E3" s="27">
        <v>3</v>
      </c>
    </row>
    <row r="4" spans="1:5" x14ac:dyDescent="0.35">
      <c r="A4" t="s">
        <v>30</v>
      </c>
      <c r="B4" s="25">
        <v>4</v>
      </c>
      <c r="C4">
        <v>1</v>
      </c>
      <c r="D4">
        <f t="shared" ref="D4:D9" si="0">C4*B4</f>
        <v>4</v>
      </c>
      <c r="E4" s="27">
        <v>3</v>
      </c>
    </row>
    <row r="5" spans="1:5" x14ac:dyDescent="0.35">
      <c r="A5" t="s">
        <v>32</v>
      </c>
      <c r="B5" s="25">
        <v>5</v>
      </c>
      <c r="C5">
        <v>1</v>
      </c>
      <c r="D5">
        <f t="shared" si="0"/>
        <v>5</v>
      </c>
      <c r="E5" s="25">
        <v>4</v>
      </c>
    </row>
    <row r="6" spans="1:5" x14ac:dyDescent="0.35">
      <c r="A6" t="s">
        <v>33</v>
      </c>
      <c r="B6">
        <v>4</v>
      </c>
      <c r="C6">
        <v>3</v>
      </c>
      <c r="D6">
        <f t="shared" si="0"/>
        <v>12</v>
      </c>
      <c r="E6" s="25">
        <v>5</v>
      </c>
    </row>
    <row r="7" spans="1:5" x14ac:dyDescent="0.35">
      <c r="B7">
        <v>2</v>
      </c>
      <c r="C7">
        <v>3</v>
      </c>
      <c r="D7">
        <f t="shared" si="0"/>
        <v>6</v>
      </c>
      <c r="E7">
        <v>4</v>
      </c>
    </row>
    <row r="8" spans="1:5" x14ac:dyDescent="0.35">
      <c r="D8">
        <f t="shared" si="0"/>
        <v>0</v>
      </c>
      <c r="E8">
        <v>4</v>
      </c>
    </row>
    <row r="9" spans="1:5" x14ac:dyDescent="0.35">
      <c r="D9">
        <f t="shared" si="0"/>
        <v>0</v>
      </c>
      <c r="E9">
        <v>4</v>
      </c>
    </row>
    <row r="10" spans="1:5" x14ac:dyDescent="0.35">
      <c r="B10" t="s">
        <v>27</v>
      </c>
      <c r="C10" t="s">
        <v>28</v>
      </c>
      <c r="D10" s="24">
        <f>SUM(D3:D9)/SUM(C3:C9)</f>
        <v>3.3</v>
      </c>
    </row>
    <row r="11" spans="1:5" x14ac:dyDescent="0.35">
      <c r="A11" t="s">
        <v>26</v>
      </c>
      <c r="B11" s="24">
        <f>SUM(B3:B10)/COUNT(B3:B10)</f>
        <v>3.6</v>
      </c>
      <c r="E11" s="28">
        <f>SUM(E3:E9)/COUNT(E3:E9)</f>
        <v>3.8571428571428572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4</vt:i4>
      </vt:variant>
    </vt:vector>
  </HeadingPairs>
  <TitlesOfParts>
    <vt:vector size="9" baseType="lpstr">
      <vt:lpstr>Qualirechner</vt:lpstr>
      <vt:lpstr>Mathe</vt:lpstr>
      <vt:lpstr>Qualirechner Externe</vt:lpstr>
      <vt:lpstr>Fächerwahl für Qualirechner</vt:lpstr>
      <vt:lpstr>Notenrechner mit Gewichtung</vt:lpstr>
      <vt:lpstr>Noten</vt:lpstr>
      <vt:lpstr>PF</vt:lpstr>
      <vt:lpstr>PFFünf</vt:lpstr>
      <vt:lpstr>WPF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robr</dc:creator>
  <cp:lastModifiedBy>Robert Braeu</cp:lastModifiedBy>
  <dcterms:created xsi:type="dcterms:W3CDTF">2014-09-24T15:57:03Z</dcterms:created>
  <dcterms:modified xsi:type="dcterms:W3CDTF">2022-02-21T18:55:01Z</dcterms:modified>
</cp:coreProperties>
</file>